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parative Statement" sheetId="1" r:id="rId1"/>
    <sheet name="How to us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cols>
    <col min="1" max="1" width="8.83203125" customWidth="1"/>
    <col min="2" max="2" width="11.83203125" customWidth="1"/>
    <col min="3" max="3" width="26.83203125" customWidth="1"/>
    <col min="4" max="4" width="9.83203125" customWidth="1"/>
    <col min="5" max="5" width="8.83203125" customWidth="1"/>
    <col min="6" max="6" width="12.83203125" customWidth="1"/>
    <col min="7" max="7" width="12.83203125" customWidth="1"/>
    <col min="8" max="8" width="12.83203125" customWidth="1"/>
    <col min="9" max="9" width="14.83203125" customWidth="1"/>
    <col min="10" max="10" width="16.83203125" customWidth="1"/>
    <col min="11" max="11" width="13.83203125" customWidth="1"/>
    <col min="12" max="12" width="13.83203125" customWidth="1"/>
    <col min="13" max="13" width="13.83203125" customWidth="1"/>
    <col min="14" max="14" width="13.83203125" customWidth="1"/>
    <col min="15" max="15" width="22.83203125" customWidth="1"/>
  </cols>
  <sheetData>
    <row r="1">
      <c r="A1" t="str">
        <v>Item No.</v>
      </c>
      <c r="B1" t="str">
        <v>Item Code</v>
      </c>
      <c r="C1" t="str">
        <v>Description</v>
      </c>
      <c r="D1" t="str">
        <v>Quantity</v>
      </c>
      <c r="E1" t="str">
        <v>Unit</v>
      </c>
      <c r="F1" t="str">
        <v>Supplier A Rate</v>
      </c>
      <c r="G1" t="str">
        <v>Supplier B Rate</v>
      </c>
      <c r="H1" t="str">
        <v>Supplier C Rate</v>
      </c>
      <c r="I1" t="str">
        <v>Lowest Comparable Rate</v>
      </c>
      <c r="J1" t="str">
        <v>Selected / Lowest Supplier</v>
      </c>
      <c r="K1" t="str">
        <v>Extended Cost - A</v>
      </c>
      <c r="L1" t="str">
        <v>Extended Cost - B</v>
      </c>
      <c r="M1" t="str">
        <v>Extended Cost - C</v>
      </c>
      <c r="N1" t="str">
        <v>Potential Saving</v>
      </c>
      <c r="O1" t="str">
        <v>Notes</v>
      </c>
    </row>
    <row r="2">
      <c r="A2">
        <v>1</v>
      </c>
      <c r="B2" t="str">
        <v>STN-001</v>
      </c>
      <c r="C2" t="str">
        <v>A4 Copier Paper (Ream)</v>
      </c>
      <c r="D2">
        <v>200</v>
      </c>
      <c r="E2" t="str">
        <v>Ream</v>
      </c>
      <c r="F2" s="1">
        <v>215</v>
      </c>
      <c r="G2" s="1">
        <v>205</v>
      </c>
      <c r="H2" s="1">
        <v>220</v>
      </c>
      <c r="I2" s="1">
        <f>MIN(F2:H2)</f>
        <v>205</v>
      </c>
      <c r="J2" t="str">
        <f>INDEX($F$1:$H$1,MATCH(I2,F2:H2,0))</f>
        <v>Supplier B</v>
      </c>
      <c r="K2" s="1">
        <f>F2*D2</f>
        <v>43000</v>
      </c>
      <c r="L2" s="1">
        <f>G2*D2</f>
        <v>41000</v>
      </c>
      <c r="M2" s="1">
        <f>H2*D2</f>
        <v>44000</v>
      </c>
      <c r="N2" s="1">
        <f>(MAX(F2:H2)-MIN(F2:H2))*D2</f>
        <v>3000</v>
      </c>
    </row>
    <row r="3">
      <c r="A3">
        <v>2</v>
      </c>
      <c r="B3" t="str">
        <v>STN-002</v>
      </c>
      <c r="C3" t="str">
        <v>Ballpoint Pen - Blue (Box of 10)</v>
      </c>
      <c r="D3">
        <v>150</v>
      </c>
      <c r="E3" t="str">
        <v>Box</v>
      </c>
      <c r="F3" s="1">
        <v>82</v>
      </c>
      <c r="G3" s="1">
        <v>82</v>
      </c>
      <c r="H3" s="1">
        <v>88</v>
      </c>
      <c r="I3" s="1">
        <f>MIN(F3:H3)</f>
        <v>82</v>
      </c>
      <c r="J3" t="str">
        <f>INDEX($F$1:$H$1,MATCH(I3,F3:H3,0))</f>
        <v>Supplier A</v>
      </c>
      <c r="K3" s="1">
        <f>F3*D3</f>
        <v>12300</v>
      </c>
      <c r="L3" s="1">
        <f>G3*D3</f>
        <v>12300</v>
      </c>
      <c r="M3" s="1">
        <f>H3*D3</f>
        <v>13200</v>
      </c>
      <c r="N3" s="1">
        <f>(MAX(F3:H3)-MIN(F3:H3))*D3</f>
        <v>900</v>
      </c>
      <c r="O3" t="str">
        <v>Tied lowest rate</v>
      </c>
    </row>
    <row r="4">
      <c r="A4">
        <v>3</v>
      </c>
      <c r="B4" t="str">
        <v>STN-003</v>
      </c>
      <c r="C4" t="str">
        <v>Stapler - Standard</v>
      </c>
      <c r="D4">
        <v>40</v>
      </c>
      <c r="E4" t="str">
        <v>Piece</v>
      </c>
      <c r="F4" s="1">
        <v>140</v>
      </c>
      <c r="H4" s="1">
        <v>150</v>
      </c>
      <c r="I4" s="1">
        <f>MIN(F4:H4)</f>
        <v>140</v>
      </c>
      <c r="J4" t="str">
        <f>INDEX($F$1:$H$1,MATCH(I4,F4:H4,0))</f>
        <v>Supplier A</v>
      </c>
      <c r="K4" s="1">
        <f>F4*D4</f>
        <v>5600</v>
      </c>
      <c r="M4" s="1">
        <f>H4*D4</f>
        <v>6000</v>
      </c>
      <c r="N4" s="1">
        <f>(MAX(F4:H4)-MIN(F4:H4))*D4</f>
        <v>400</v>
      </c>
      <c r="O4" t="str">
        <v>Supplier B did not quote</v>
      </c>
    </row>
    <row r="5">
      <c r="A5">
        <v>4</v>
      </c>
      <c r="B5" t="str">
        <v>STN-004</v>
      </c>
      <c r="C5" t="str">
        <v>File Folder - A4</v>
      </c>
      <c r="D5">
        <v>500</v>
      </c>
      <c r="E5" t="str">
        <v>Piece</v>
      </c>
      <c r="F5" s="1">
        <v>9.5</v>
      </c>
      <c r="G5" s="1">
        <v>8.75</v>
      </c>
      <c r="H5" s="1">
        <v>9.8</v>
      </c>
      <c r="I5" s="1">
        <f>MIN(F5:H5)</f>
        <v>8.75</v>
      </c>
      <c r="J5" t="str">
        <f>INDEX($F$1:$H$1,MATCH(I5,F5:H5,0))</f>
        <v>Supplier B</v>
      </c>
      <c r="K5" s="1">
        <f>F5*D5</f>
        <v>4750</v>
      </c>
      <c r="L5" s="1">
        <f>G5*D5</f>
        <v>4375</v>
      </c>
      <c r="M5" s="1">
        <f>H5*D5</f>
        <v>4900</v>
      </c>
      <c r="N5" s="1">
        <f>(MAX(F5:H5)-MIN(F5:H5))*D5</f>
        <v>525</v>
      </c>
    </row>
    <row r="6">
      <c r="A6">
        <v>5</v>
      </c>
      <c r="B6" t="str">
        <v>IT-001</v>
      </c>
      <c r="C6" t="str">
        <v>USB Flash Drive 32GB</v>
      </c>
      <c r="D6">
        <v>60</v>
      </c>
      <c r="E6" t="str">
        <v>Piece</v>
      </c>
      <c r="F6" s="1">
        <v>420</v>
      </c>
      <c r="G6" s="1">
        <v>399</v>
      </c>
      <c r="H6" s="1">
        <v>435</v>
      </c>
      <c r="I6" s="1">
        <f>MIN(F6:H6)</f>
        <v>399</v>
      </c>
      <c r="J6" t="str">
        <f>INDEX($F$1:$H$1,MATCH(I6,F6:H6,0))</f>
        <v>Supplier B</v>
      </c>
      <c r="K6" s="1">
        <f>F6*D6</f>
        <v>25200</v>
      </c>
      <c r="L6" s="1">
        <f>G6*D6</f>
        <v>23940</v>
      </c>
      <c r="M6" s="1">
        <f>H6*D6</f>
        <v>26100</v>
      </c>
      <c r="N6" s="1">
        <f>(MAX(F6:H6)-MIN(F6:H6))*D6</f>
        <v>2160</v>
      </c>
    </row>
    <row r="7">
      <c r="A7">
        <v>6</v>
      </c>
      <c r="B7" t="str">
        <v>IT-002</v>
      </c>
      <c r="C7" t="str">
        <v>HDMI Cable 1.5m</v>
      </c>
      <c r="D7">
        <v>30</v>
      </c>
      <c r="E7" t="str">
        <v>Piece</v>
      </c>
      <c r="F7" s="1">
        <v>180</v>
      </c>
      <c r="G7" s="1">
        <v>175</v>
      </c>
      <c r="I7" s="1">
        <f>MIN(F7:H7)</f>
        <v>175</v>
      </c>
      <c r="J7" t="str">
        <f>INDEX($F$1:$H$1,MATCH(I7,F7:H7,0))</f>
        <v>Supplier B</v>
      </c>
      <c r="K7" s="1">
        <f>F7*D7</f>
        <v>5400</v>
      </c>
      <c r="L7" s="1">
        <f>G7*D7</f>
        <v>5250</v>
      </c>
      <c r="N7" s="1">
        <f>(MAX(F7:H7)-MIN(F7:H7))*D7</f>
        <v>150</v>
      </c>
      <c r="O7" t="str">
        <v>Supplier C did not quote</v>
      </c>
    </row>
    <row r="8">
      <c r="A8">
        <v>7</v>
      </c>
      <c r="B8" t="str">
        <v>FUR-001</v>
      </c>
      <c r="C8" t="str">
        <v>Office Chair - Mid Back</v>
      </c>
      <c r="D8">
        <v>25</v>
      </c>
      <c r="E8" t="str">
        <v>Piece</v>
      </c>
      <c r="F8" s="1">
        <v>4200</v>
      </c>
      <c r="G8" s="1">
        <v>4350</v>
      </c>
      <c r="H8" s="1">
        <v>4150</v>
      </c>
      <c r="I8" s="1">
        <f>MIN(F8:H8)</f>
        <v>4150</v>
      </c>
      <c r="J8" t="str">
        <f>INDEX($F$1:$H$1,MATCH(I8,F8:H8,0))</f>
        <v>Supplier C</v>
      </c>
      <c r="K8" s="1">
        <f>F8*D8</f>
        <v>105000</v>
      </c>
      <c r="L8" s="1">
        <f>G8*D8</f>
        <v>108750</v>
      </c>
      <c r="M8" s="1">
        <f>H8*D8</f>
        <v>103750</v>
      </c>
      <c r="N8" s="1">
        <f>(MAX(F8:H8)-MIN(F8:H8))*D8</f>
        <v>5000</v>
      </c>
    </row>
    <row r="9">
      <c r="A9">
        <v>8</v>
      </c>
      <c r="B9" t="str">
        <v>FUR-002</v>
      </c>
      <c r="C9" t="str">
        <v>Visitor Chair</v>
      </c>
      <c r="D9">
        <v>20</v>
      </c>
      <c r="E9" t="str">
        <v>Piece</v>
      </c>
      <c r="F9" s="1">
        <v>2100</v>
      </c>
      <c r="G9" s="1">
        <v>2100</v>
      </c>
      <c r="H9" s="1">
        <v>2050</v>
      </c>
      <c r="I9" s="1">
        <f>MIN(F9:H9)</f>
        <v>2050</v>
      </c>
      <c r="J9" t="str">
        <f>INDEX($F$1:$H$1,MATCH(I9,F9:H9,0))</f>
        <v>Supplier C</v>
      </c>
      <c r="K9" s="1">
        <f>F9*D9</f>
        <v>42000</v>
      </c>
      <c r="L9" s="1">
        <f>G9*D9</f>
        <v>42000</v>
      </c>
      <c r="M9" s="1">
        <f>H9*D9</f>
        <v>41000</v>
      </c>
      <c r="N9" s="1">
        <f>(MAX(F9:H9)-MIN(F9:H9))*D9</f>
        <v>1000</v>
      </c>
    </row>
    <row r="11">
      <c r="C11" t="str">
        <v>Total Extended Cost by Supplier</v>
      </c>
    </row>
    <row r="12">
      <c r="K12" s="1">
        <f>SUM(K2:K9)</f>
        <v>243250</v>
      </c>
      <c r="L12" s="1">
        <f>SUM(L2:L9)</f>
        <v>237615</v>
      </c>
      <c r="M12" s="1">
        <f>SUM(M2:M9)</f>
        <v>238950</v>
      </c>
    </row>
    <row r="13">
      <c r="C13" t="str">
        <v>Total Potential Saving (lowest comparable rate per item)</v>
      </c>
      <c r="N13" s="1">
        <f>SUM(N2:N9)</f>
        <v>13135</v>
      </c>
    </row>
  </sheetData>
  <ignoredErrors>
    <ignoredError numberStoredAsText="1" sqref="A1:O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5"/>
  <sheetViews>
    <sheetView workbookViewId="0"/>
  </sheetViews>
  <cols>
    <col min="1" max="1" width="95.83203125" customWidth="1"/>
  </cols>
  <sheetData>
    <row r="1">
      <c r="A1" t="str">
        <v>Comparative Statement of Quotations — how to use</v>
      </c>
    </row>
    <row r="2">
      <c r="A2" t="str">
        <v/>
      </c>
    </row>
    <row r="3">
      <c r="A3" t="str">
        <v>Enter each supplier's quoted unit rate for every item.</v>
      </c>
    </row>
    <row r="4">
      <c r="A4" t="str">
        <v>If a supplier did not quote an item, leave that cell BLANK — never enter 0. A 0 would make that supplier falsely appear as the lowest rate.</v>
      </c>
    </row>
    <row r="5">
      <c r="A5" t="str">
        <v/>
      </c>
    </row>
    <row r="6">
      <c r="A6" t="str">
        <v>Columns:</v>
      </c>
    </row>
    <row r="7">
      <c r="A7" t="str">
        <v>Item No. / Item Code / Description / Quantity / Unit — replace with your own items.</v>
      </c>
    </row>
    <row r="8">
      <c r="A8" t="str">
        <v>Supplier A/B/C Rate — each supplier's quoted unit rate.</v>
      </c>
    </row>
    <row r="9">
      <c r="A9" t="str">
        <v>Lowest Comparable Rate, Selected Supplier, Extended Cost, Potential Saving — calculated automatically.</v>
      </c>
    </row>
    <row r="10">
      <c r="A10" t="str">
        <v/>
      </c>
    </row>
    <row r="11">
      <c r="A11" t="str">
        <v>What this template does not do:</v>
      </c>
    </row>
    <row r="12">
      <c r="A12" t="str">
        <v>It does not score suppliers on quality, lead time, or certification — rate only.</v>
      </c>
    </row>
    <row r="13">
      <c r="A13" t="str">
        <v>It does not calculate landed cost — freight, duties, and taxes are not included.</v>
      </c>
    </row>
    <row r="14">
      <c r="A14" t="str">
        <v>It does not convert currencies or units of measure — all rates must already be in the same currency and unit before comparing.</v>
      </c>
    </row>
    <row r="15">
      <c r="A15" t="str">
        <v>It does not generate or certify a government-compliant tender document. Verify your own department's or organization's exact format and approval requirements separately.</v>
      </c>
    </row>
  </sheetData>
  <ignoredErrors>
    <ignoredError numberStoredAsText="1" sqref="A1:A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Comparative Statement</vt:lpstr>
      <vt:lpstr>How to use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